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Wealth Management Center\"/>
    </mc:Choice>
  </mc:AlternateContent>
  <xr:revisionPtr revIDLastSave="0" documentId="13_ncr:1_{6B7EB94A-49FC-424E-A539-5C16A3927D8B}" xr6:coauthVersionLast="40" xr6:coauthVersionMax="40" xr10:uidLastSave="{00000000-0000-0000-0000-000000000000}"/>
  <bookViews>
    <workbookView xWindow="-120" yWindow="-120" windowWidth="29040" windowHeight="18840" activeTab="1" xr2:uid="{A89C8EA2-819E-4DAB-99F1-E6DAAE96D56F}"/>
  </bookViews>
  <sheets>
    <sheet name="Opener" sheetId="4" r:id="rId1"/>
    <sheet name="Calculator" sheetId="1" r:id="rId2"/>
    <sheet name="Estate Composition" sheetId="2" r:id="rId3"/>
    <sheet name="Tax Impac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9" i="1" l="1"/>
  <c r="R17" i="1" l="1"/>
  <c r="H28" i="1" l="1"/>
  <c r="K32" i="1" l="1"/>
  <c r="G42" i="1" l="1"/>
  <c r="K28" i="1"/>
  <c r="K39" i="1" s="1"/>
  <c r="N23" i="1"/>
  <c r="N24" i="1"/>
  <c r="Z17" i="2" s="1"/>
  <c r="N25" i="1"/>
  <c r="Z18" i="2" s="1"/>
  <c r="N26" i="1"/>
  <c r="Z19" i="2" s="1"/>
  <c r="N27" i="1"/>
  <c r="Z20" i="2" s="1"/>
  <c r="N22" i="1"/>
  <c r="R21" i="1" l="1"/>
  <c r="Z15" i="2"/>
  <c r="Z16" i="2"/>
  <c r="N28" i="1"/>
  <c r="K37" i="1" s="1"/>
  <c r="K33" i="1" l="1"/>
  <c r="K34" i="1" s="1"/>
  <c r="K38" i="1" s="1"/>
  <c r="Z21" i="2"/>
  <c r="K40" i="1" l="1"/>
  <c r="K42" i="1" s="1"/>
  <c r="W21" i="3" s="1"/>
  <c r="W20" i="3" l="1"/>
</calcChain>
</file>

<file path=xl/sharedStrings.xml><?xml version="1.0" encoding="utf-8"?>
<sst xmlns="http://schemas.openxmlformats.org/spreadsheetml/2006/main" count="63" uniqueCount="53">
  <si>
    <t>WEALTH MANAGEMENT CENTER</t>
  </si>
  <si>
    <t>For Communications and Research Inc.</t>
  </si>
  <si>
    <t>ESTATE TAX CALCULATOR</t>
  </si>
  <si>
    <t>PERSONAL INFORMATION</t>
  </si>
  <si>
    <t>NAME</t>
  </si>
  <si>
    <t>CIVIL STATUS</t>
  </si>
  <si>
    <t>SINGLE</t>
  </si>
  <si>
    <t>MARRIED</t>
  </si>
  <si>
    <t>WIDOW/WIDOWER</t>
  </si>
  <si>
    <t>ANNULLED</t>
  </si>
  <si>
    <t>- SELCET ONE -</t>
  </si>
  <si>
    <t>PROPERTY INVENTORY</t>
  </si>
  <si>
    <t>EXCLUSIVE</t>
  </si>
  <si>
    <t>CONJUGAL/COMMUNITY</t>
  </si>
  <si>
    <t>TOTAL</t>
  </si>
  <si>
    <t>OTHER REAL ESTATE PROPERTIES</t>
  </si>
  <si>
    <t>FAMILY HOME</t>
  </si>
  <si>
    <t>CASH</t>
  </si>
  <si>
    <t>OTHER PERSONAL PROPERTIES</t>
  </si>
  <si>
    <r>
      <t xml:space="preserve">FAMILY HOME
</t>
    </r>
    <r>
      <rPr>
        <sz val="8"/>
        <color theme="1"/>
        <rFont val="Century Gothic"/>
        <family val="2"/>
      </rPr>
      <t>Main residence of the estate owner titled under him/her</t>
    </r>
  </si>
  <si>
    <r>
      <t xml:space="preserve">OTHER PERSONAL PROPERTIES
</t>
    </r>
    <r>
      <rPr>
        <sz val="8"/>
        <color theme="1"/>
        <rFont val="Century Gothic"/>
        <family val="2"/>
      </rPr>
      <t>Jewelry, Vehicles, Artwork etc.</t>
    </r>
  </si>
  <si>
    <t>SHARES OF STOCK</t>
  </si>
  <si>
    <t>TOTAL VALUE OF PROPERTIES</t>
  </si>
  <si>
    <r>
      <t xml:space="preserve">CASH
</t>
    </r>
    <r>
      <rPr>
        <sz val="8"/>
        <color theme="1"/>
        <rFont val="Century Gothic"/>
        <family val="2"/>
      </rPr>
      <t>Funds set aside for future use or retirement</t>
    </r>
  </si>
  <si>
    <t>ALLOWABLE DEDUCTIONS</t>
  </si>
  <si>
    <t>INDEBTEDNESS</t>
  </si>
  <si>
    <r>
      <t xml:space="preserve">STANDARD DEDUCTION
</t>
    </r>
    <r>
      <rPr>
        <sz val="8"/>
        <color theme="1"/>
        <rFont val="Century Gothic"/>
        <family val="2"/>
      </rPr>
      <t>Applicable to Filipino Citizens and Resident Aliens</t>
    </r>
  </si>
  <si>
    <t>SINGLE/WIDOW/ANNULLED</t>
  </si>
  <si>
    <t>TOTAL ALLOWABLE DEDUCTIONS</t>
  </si>
  <si>
    <t>NATIONALITY</t>
  </si>
  <si>
    <t>- SELECT ONE -</t>
  </si>
  <si>
    <t>FILIPINO</t>
  </si>
  <si>
    <t>NON-RESIDENT ALIEN</t>
  </si>
  <si>
    <t>RESIDENT ALIEN</t>
  </si>
  <si>
    <r>
      <t xml:space="preserve">FAMILY HOME
</t>
    </r>
    <r>
      <rPr>
        <sz val="8"/>
        <color theme="1"/>
        <rFont val="Century Gothic"/>
        <family val="2"/>
      </rPr>
      <t>Applicable to Filipino Citizens ONLY</t>
    </r>
  </si>
  <si>
    <t>NET TAXABLE ESTATE</t>
  </si>
  <si>
    <t>GROSS ESTATE</t>
  </si>
  <si>
    <t>LESS ALLOWABLE DEDUCTIONS</t>
  </si>
  <si>
    <t>LESS CONJUGAL/COMMUNITY SHARE OF SURVIVING SPOUSE</t>
  </si>
  <si>
    <t>FUTURE ESTATE TAX LIABILITY OF</t>
  </si>
  <si>
    <t>ESTATE COMPOSITION</t>
  </si>
  <si>
    <t>TAX IMPACT</t>
  </si>
  <si>
    <t>OTHER REAL PROPERTIES</t>
  </si>
  <si>
    <t>OTHER INVESMENTS</t>
  </si>
  <si>
    <t>CALCULATOR</t>
  </si>
  <si>
    <t>ESTATE TAX</t>
  </si>
  <si>
    <t>NET ESTATE</t>
  </si>
  <si>
    <t>ESTATE
COMPOSITION</t>
  </si>
  <si>
    <t>For Communications and Research Inc</t>
  </si>
  <si>
    <t>This calculator only provides an estimate  of the imposable tax on the estate of your clients.
The results are mere illustrations.</t>
  </si>
  <si>
    <t>BEGIN</t>
  </si>
  <si>
    <r>
      <t xml:space="preserve">SHARES OF STOCK
</t>
    </r>
    <r>
      <rPr>
        <sz val="8"/>
        <color theme="1"/>
        <rFont val="Century Gothic"/>
        <family val="2"/>
      </rPr>
      <t>Stocks Listed in the Stock Exchange</t>
    </r>
  </si>
  <si>
    <r>
      <t xml:space="preserve">OTHER INVESTMENTS
</t>
    </r>
    <r>
      <rPr>
        <sz val="8"/>
        <color theme="1"/>
        <rFont val="Century Gothic"/>
        <family val="2"/>
      </rPr>
      <t>Business, Clubshares, Shares in Family Corporation,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</si>
</sst>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₱&quot;* #,##0.00_-;\-&quot;₱&quot;* #,##0.00_-;_-&quot;₱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 tint="-0.14999847407452621"/>
      <name val="Garamond"/>
      <family val="1"/>
    </font>
    <font>
      <sz val="36"/>
      <color theme="0" tint="-0.14999847407452621"/>
      <name val="Garamond"/>
      <family val="1"/>
    </font>
    <font>
      <sz val="36"/>
      <color theme="1"/>
      <name val="Garamond"/>
      <family val="1"/>
    </font>
    <font>
      <sz val="36"/>
      <color theme="0" tint="-0.14999847407452621"/>
      <name val="Century Gothic"/>
      <family val="2"/>
    </font>
    <font>
      <sz val="11"/>
      <name val="Calibri"/>
      <family val="2"/>
      <scheme val="minor"/>
    </font>
    <font>
      <sz val="11"/>
      <color rgb="FF003366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3366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b/>
      <sz val="11"/>
      <color theme="0"/>
      <name val="Century Gothic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Century Gothic"/>
      <family val="2"/>
    </font>
    <font>
      <sz val="20"/>
      <color theme="0" tint="-0.14999847407452621"/>
      <name val="Garamond"/>
      <family val="1"/>
    </font>
    <font>
      <sz val="12"/>
      <color theme="0" tint="-0.14999847407452621"/>
      <name val="Century Gothic"/>
      <family val="2"/>
    </font>
    <font>
      <b/>
      <sz val="26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34">
    <xf numFmtId="0" fontId="0" fillId="0" borderId="0" xfId="0"/>
    <xf numFmtId="0" fontId="0" fillId="2" borderId="0" xfId="0" applyFill="1"/>
    <xf numFmtId="0" fontId="8" fillId="2" borderId="0" xfId="0" applyFont="1" applyFill="1"/>
    <xf numFmtId="0" fontId="11" fillId="2" borderId="0" xfId="0" applyFont="1" applyFill="1"/>
    <xf numFmtId="0" fontId="11" fillId="2" borderId="0" xfId="0" quotePrefix="1" applyFont="1" applyFill="1"/>
    <xf numFmtId="0" fontId="0" fillId="2" borderId="0" xfId="0" applyFill="1" applyAlignment="1">
      <alignment vertical="center"/>
    </xf>
    <xf numFmtId="0" fontId="2" fillId="2" borderId="0" xfId="0" applyFont="1" applyFill="1"/>
    <xf numFmtId="44" fontId="11" fillId="2" borderId="0" xfId="1" applyFont="1" applyFill="1"/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4" fontId="8" fillId="2" borderId="0" xfId="0" applyNumberFormat="1" applyFont="1" applyFill="1"/>
    <xf numFmtId="44" fontId="2" fillId="2" borderId="0" xfId="0" applyNumberFormat="1" applyFont="1" applyFill="1"/>
    <xf numFmtId="0" fontId="19" fillId="2" borderId="0" xfId="0" applyFont="1" applyFill="1"/>
    <xf numFmtId="0" fontId="4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2" fillId="7" borderId="34" xfId="2" applyFont="1" applyFill="1" applyBorder="1" applyAlignment="1" applyProtection="1">
      <alignment horizontal="center" vertical="center"/>
      <protection locked="0"/>
    </xf>
    <xf numFmtId="0" fontId="22" fillId="7" borderId="35" xfId="2" applyFont="1" applyFill="1" applyBorder="1" applyAlignment="1" applyProtection="1">
      <alignment horizontal="center" vertical="center"/>
      <protection locked="0"/>
    </xf>
    <xf numFmtId="0" fontId="22" fillId="7" borderId="36" xfId="2" applyFont="1" applyFill="1" applyBorder="1" applyAlignment="1" applyProtection="1">
      <alignment horizontal="center" vertical="center"/>
      <protection locked="0"/>
    </xf>
    <xf numFmtId="0" fontId="22" fillId="7" borderId="40" xfId="2" applyFont="1" applyFill="1" applyBorder="1" applyAlignment="1" applyProtection="1">
      <alignment horizontal="center" vertical="center"/>
      <protection locked="0"/>
    </xf>
    <xf numFmtId="0" fontId="22" fillId="7" borderId="0" xfId="2" applyFont="1" applyFill="1" applyBorder="1" applyAlignment="1" applyProtection="1">
      <alignment horizontal="center" vertical="center"/>
      <protection locked="0"/>
    </xf>
    <xf numFmtId="0" fontId="22" fillId="7" borderId="41" xfId="2" applyFont="1" applyFill="1" applyBorder="1" applyAlignment="1" applyProtection="1">
      <alignment horizontal="center" vertical="center"/>
      <protection locked="0"/>
    </xf>
    <xf numFmtId="0" fontId="22" fillId="7" borderId="37" xfId="2" applyFont="1" applyFill="1" applyBorder="1" applyAlignment="1" applyProtection="1">
      <alignment horizontal="center" vertical="center"/>
      <protection locked="0"/>
    </xf>
    <xf numFmtId="0" fontId="22" fillId="7" borderId="38" xfId="2" applyFont="1" applyFill="1" applyBorder="1" applyAlignment="1" applyProtection="1">
      <alignment horizontal="center" vertical="center"/>
      <protection locked="0"/>
    </xf>
    <xf numFmtId="0" fontId="22" fillId="7" borderId="39" xfId="2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5" borderId="11" xfId="0" applyFont="1" applyFill="1" applyBorder="1" applyAlignment="1" applyProtection="1">
      <alignment horizontal="center"/>
      <protection locked="0"/>
    </xf>
    <xf numFmtId="0" fontId="7" fillId="5" borderId="12" xfId="0" applyFont="1" applyFill="1" applyBorder="1" applyAlignment="1" applyProtection="1">
      <alignment horizontal="center"/>
      <protection locked="0"/>
    </xf>
    <xf numFmtId="0" fontId="7" fillId="5" borderId="8" xfId="0" applyFont="1" applyFill="1" applyBorder="1" applyAlignment="1" applyProtection="1">
      <alignment horizontal="center"/>
      <protection locked="0"/>
    </xf>
    <xf numFmtId="0" fontId="7" fillId="5" borderId="9" xfId="0" applyFont="1" applyFill="1" applyBorder="1" applyAlignment="1" applyProtection="1">
      <alignment horizontal="center"/>
      <protection locked="0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7" fillId="5" borderId="28" xfId="0" applyFont="1" applyFill="1" applyBorder="1" applyAlignment="1" applyProtection="1">
      <alignment horizontal="center"/>
      <protection locked="0"/>
    </xf>
    <xf numFmtId="0" fontId="7" fillId="5" borderId="26" xfId="0" applyFont="1" applyFill="1" applyBorder="1" applyAlignment="1" applyProtection="1">
      <alignment horizontal="center"/>
      <protection locked="0"/>
    </xf>
    <xf numFmtId="0" fontId="7" fillId="5" borderId="29" xfId="0" applyFont="1" applyFill="1" applyBorder="1" applyAlignment="1" applyProtection="1">
      <alignment horizontal="center"/>
      <protection locked="0"/>
    </xf>
    <xf numFmtId="0" fontId="13" fillId="8" borderId="10" xfId="0" applyFont="1" applyFill="1" applyBorder="1" applyAlignment="1">
      <alignment horizontal="center"/>
    </xf>
    <xf numFmtId="0" fontId="13" fillId="8" borderId="11" xfId="0" applyFont="1" applyFill="1" applyBorder="1" applyAlignment="1">
      <alignment horizontal="center"/>
    </xf>
    <xf numFmtId="0" fontId="13" fillId="8" borderId="33" xfId="0" applyFont="1" applyFill="1" applyBorder="1" applyAlignment="1">
      <alignment horizontal="center"/>
    </xf>
    <xf numFmtId="44" fontId="12" fillId="6" borderId="2" xfId="1" applyFont="1" applyFill="1" applyBorder="1" applyAlignment="1" applyProtection="1">
      <alignment horizontal="center" vertical="center"/>
      <protection locked="0"/>
    </xf>
    <xf numFmtId="44" fontId="12" fillId="6" borderId="3" xfId="1" applyFont="1" applyFill="1" applyBorder="1" applyAlignment="1" applyProtection="1">
      <alignment horizontal="center" vertical="center"/>
      <protection locked="0"/>
    </xf>
    <xf numFmtId="44" fontId="12" fillId="6" borderId="4" xfId="1" applyFont="1" applyFill="1" applyBorder="1" applyAlignment="1" applyProtection="1">
      <alignment horizontal="center" vertical="center"/>
      <protection locked="0"/>
    </xf>
    <xf numFmtId="0" fontId="13" fillId="8" borderId="5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44" fontId="12" fillId="6" borderId="5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44" fontId="12" fillId="6" borderId="22" xfId="0" applyNumberFormat="1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44" fontId="12" fillId="9" borderId="1" xfId="1" applyFont="1" applyFill="1" applyBorder="1" applyAlignment="1" applyProtection="1">
      <alignment horizontal="center" vertical="center"/>
      <protection locked="0"/>
    </xf>
    <xf numFmtId="44" fontId="12" fillId="9" borderId="28" xfId="1" applyFont="1" applyFill="1" applyBorder="1" applyAlignment="1" applyProtection="1">
      <alignment horizontal="center" vertical="center"/>
      <protection locked="0"/>
    </xf>
    <xf numFmtId="44" fontId="12" fillId="9" borderId="23" xfId="1" applyFont="1" applyFill="1" applyBorder="1" applyAlignment="1" applyProtection="1">
      <alignment horizontal="center" vertical="center"/>
      <protection locked="0"/>
    </xf>
    <xf numFmtId="44" fontId="12" fillId="9" borderId="31" xfId="1" applyFont="1" applyFill="1" applyBorder="1" applyAlignment="1" applyProtection="1">
      <alignment horizontal="center" vertical="center"/>
      <protection locked="0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44" fontId="12" fillId="9" borderId="14" xfId="1" applyFont="1" applyFill="1" applyBorder="1" applyAlignment="1">
      <alignment horizontal="center"/>
    </xf>
    <xf numFmtId="44" fontId="12" fillId="9" borderId="32" xfId="1" applyFont="1" applyFill="1" applyBorder="1" applyAlignment="1">
      <alignment horizontal="center"/>
    </xf>
    <xf numFmtId="44" fontId="12" fillId="6" borderId="13" xfId="0" applyNumberFormat="1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8" borderId="22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44" fontId="12" fillId="6" borderId="5" xfId="1" applyFont="1" applyFill="1" applyBorder="1" applyAlignment="1">
      <alignment horizontal="center" vertical="center"/>
    </xf>
    <xf numFmtId="44" fontId="12" fillId="6" borderId="1" xfId="1" applyFont="1" applyFill="1" applyBorder="1" applyAlignment="1">
      <alignment horizontal="center" vertical="center"/>
    </xf>
    <xf numFmtId="44" fontId="12" fillId="6" borderId="6" xfId="1" applyFont="1" applyFill="1" applyBorder="1" applyAlignment="1">
      <alignment horizontal="center" vertical="center"/>
    </xf>
    <xf numFmtId="44" fontId="12" fillId="6" borderId="22" xfId="1" applyFont="1" applyFill="1" applyBorder="1" applyAlignment="1">
      <alignment horizontal="center" vertical="center"/>
    </xf>
    <xf numFmtId="44" fontId="12" fillId="6" borderId="23" xfId="1" applyFont="1" applyFill="1" applyBorder="1" applyAlignment="1">
      <alignment horizontal="center" vertical="center"/>
    </xf>
    <xf numFmtId="44" fontId="12" fillId="6" borderId="24" xfId="1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/>
    </xf>
    <xf numFmtId="44" fontId="12" fillId="6" borderId="13" xfId="1" applyFont="1" applyFill="1" applyBorder="1" applyAlignment="1">
      <alignment horizontal="center" vertical="center"/>
    </xf>
    <xf numFmtId="44" fontId="12" fillId="6" borderId="14" xfId="1" applyFont="1" applyFill="1" applyBorder="1" applyAlignment="1">
      <alignment horizontal="center" vertical="center"/>
    </xf>
    <xf numFmtId="44" fontId="12" fillId="6" borderId="15" xfId="1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/>
    </xf>
    <xf numFmtId="0" fontId="13" fillId="8" borderId="22" xfId="0" applyFont="1" applyFill="1" applyBorder="1" applyAlignment="1">
      <alignment horizontal="center"/>
    </xf>
    <xf numFmtId="0" fontId="13" fillId="8" borderId="23" xfId="0" applyFont="1" applyFill="1" applyBorder="1" applyAlignment="1">
      <alignment horizontal="center"/>
    </xf>
    <xf numFmtId="0" fontId="13" fillId="8" borderId="31" xfId="0" applyFont="1" applyFill="1" applyBorder="1" applyAlignment="1">
      <alignment horizontal="center"/>
    </xf>
    <xf numFmtId="44" fontId="12" fillId="6" borderId="2" xfId="0" applyNumberFormat="1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44" fontId="12" fillId="6" borderId="5" xfId="1" applyFont="1" applyFill="1" applyBorder="1" applyAlignment="1">
      <alignment horizontal="center"/>
    </xf>
    <xf numFmtId="44" fontId="12" fillId="6" borderId="1" xfId="1" applyFont="1" applyFill="1" applyBorder="1" applyAlignment="1">
      <alignment horizontal="center"/>
    </xf>
    <xf numFmtId="44" fontId="12" fillId="6" borderId="6" xfId="1" applyFont="1" applyFill="1" applyBorder="1" applyAlignment="1">
      <alignment horizontal="center"/>
    </xf>
    <xf numFmtId="44" fontId="12" fillId="6" borderId="22" xfId="1" applyFont="1" applyFill="1" applyBorder="1" applyAlignment="1">
      <alignment horizontal="center"/>
    </xf>
    <xf numFmtId="44" fontId="12" fillId="6" borderId="23" xfId="1" applyFont="1" applyFill="1" applyBorder="1" applyAlignment="1">
      <alignment horizontal="center"/>
    </xf>
    <xf numFmtId="44" fontId="12" fillId="6" borderId="24" xfId="1" applyFont="1" applyFill="1" applyBorder="1" applyAlignment="1">
      <alignment horizontal="center"/>
    </xf>
    <xf numFmtId="0" fontId="17" fillId="7" borderId="34" xfId="2" applyFont="1" applyFill="1" applyBorder="1" applyAlignment="1" applyProtection="1">
      <alignment horizontal="center" vertical="center"/>
      <protection locked="0"/>
    </xf>
    <xf numFmtId="0" fontId="17" fillId="7" borderId="35" xfId="2" applyFont="1" applyFill="1" applyBorder="1" applyAlignment="1" applyProtection="1">
      <alignment horizontal="center" vertical="center"/>
      <protection locked="0"/>
    </xf>
    <xf numFmtId="0" fontId="17" fillId="7" borderId="36" xfId="2" applyFont="1" applyFill="1" applyBorder="1" applyAlignment="1" applyProtection="1">
      <alignment horizontal="center" vertical="center"/>
      <protection locked="0"/>
    </xf>
    <xf numFmtId="0" fontId="17" fillId="7" borderId="37" xfId="2" applyFont="1" applyFill="1" applyBorder="1" applyAlignment="1" applyProtection="1">
      <alignment horizontal="center" vertical="center"/>
      <protection locked="0"/>
    </xf>
    <xf numFmtId="0" fontId="17" fillId="7" borderId="38" xfId="2" applyFont="1" applyFill="1" applyBorder="1" applyAlignment="1" applyProtection="1">
      <alignment horizontal="center" vertical="center"/>
      <protection locked="0"/>
    </xf>
    <xf numFmtId="0" fontId="17" fillId="7" borderId="39" xfId="2" applyFont="1" applyFill="1" applyBorder="1" applyAlignment="1" applyProtection="1">
      <alignment horizontal="center" vertical="center"/>
      <protection locked="0"/>
    </xf>
    <xf numFmtId="0" fontId="13" fillId="8" borderId="13" xfId="0" applyFont="1" applyFill="1" applyBorder="1" applyAlignment="1">
      <alignment horizontal="center"/>
    </xf>
    <xf numFmtId="0" fontId="13" fillId="8" borderId="14" xfId="0" applyFont="1" applyFill="1" applyBorder="1" applyAlignment="1">
      <alignment horizontal="center"/>
    </xf>
    <xf numFmtId="0" fontId="13" fillId="8" borderId="32" xfId="0" applyFont="1" applyFill="1" applyBorder="1" applyAlignment="1">
      <alignment horizontal="center"/>
    </xf>
    <xf numFmtId="44" fontId="12" fillId="6" borderId="13" xfId="1" applyFont="1" applyFill="1" applyBorder="1" applyAlignment="1">
      <alignment horizontal="center"/>
    </xf>
    <xf numFmtId="44" fontId="12" fillId="6" borderId="14" xfId="1" applyFont="1" applyFill="1" applyBorder="1" applyAlignment="1">
      <alignment horizontal="center"/>
    </xf>
    <xf numFmtId="44" fontId="12" fillId="6" borderId="15" xfId="1" applyFont="1" applyFill="1" applyBorder="1" applyAlignment="1">
      <alignment horizontal="center"/>
    </xf>
    <xf numFmtId="44" fontId="15" fillId="6" borderId="19" xfId="1" applyFont="1" applyFill="1" applyBorder="1" applyAlignment="1">
      <alignment horizontal="center" vertical="center"/>
    </xf>
    <xf numFmtId="44" fontId="15" fillId="6" borderId="20" xfId="1" applyFont="1" applyFill="1" applyBorder="1" applyAlignment="1">
      <alignment horizontal="center" vertical="center"/>
    </xf>
    <xf numFmtId="44" fontId="15" fillId="6" borderId="21" xfId="1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19" fillId="7" borderId="34" xfId="2" applyFont="1" applyFill="1" applyBorder="1" applyAlignment="1" applyProtection="1">
      <alignment horizontal="center" vertical="center"/>
      <protection locked="0"/>
    </xf>
    <xf numFmtId="0" fontId="19" fillId="7" borderId="36" xfId="2" applyFont="1" applyFill="1" applyBorder="1" applyAlignment="1" applyProtection="1">
      <alignment horizontal="center" vertical="center"/>
      <protection locked="0"/>
    </xf>
    <xf numFmtId="0" fontId="19" fillId="7" borderId="37" xfId="2" applyFont="1" applyFill="1" applyBorder="1" applyAlignment="1" applyProtection="1">
      <alignment horizontal="center" vertical="center"/>
      <protection locked="0"/>
    </xf>
    <xf numFmtId="0" fontId="19" fillId="7" borderId="39" xfId="2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9" fillId="7" borderId="34" xfId="2" applyFont="1" applyFill="1" applyBorder="1" applyAlignment="1" applyProtection="1">
      <alignment horizontal="center" vertical="center" wrapText="1"/>
      <protection locked="0"/>
    </xf>
    <xf numFmtId="0" fontId="8" fillId="2" borderId="0" xfId="0" quotePrefix="1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F20-4609-A15D-BC8B348773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F20-4609-A15D-BC8B348773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F20-4609-A15D-BC8B348773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F20-4609-A15D-BC8B348773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F20-4609-A15D-BC8B3487734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F20-4609-A15D-BC8B348773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'Estate Composition'!$W$15:$W$20</c:f>
              <c:strCache>
                <c:ptCount val="6"/>
                <c:pt idx="0">
                  <c:v>FAMILY HOME</c:v>
                </c:pt>
                <c:pt idx="1">
                  <c:v>OTHER REAL PROPERTIES</c:v>
                </c:pt>
                <c:pt idx="2">
                  <c:v>CASH</c:v>
                </c:pt>
                <c:pt idx="3">
                  <c:v>OTHER PERSONAL PROPERTIES</c:v>
                </c:pt>
                <c:pt idx="4">
                  <c:v>SHARES OF STOCK</c:v>
                </c:pt>
                <c:pt idx="5">
                  <c:v>OTHER INVESMENTS</c:v>
                </c:pt>
              </c:strCache>
            </c:strRef>
          </c:cat>
          <c:val>
            <c:numRef>
              <c:f>'Estate Composition'!$Z$15:$Z$20</c:f>
              <c:numCache>
                <c:formatCode>_("₱"* #,##0.00_);_("₱"* \(#,##0.00\);_("₱"*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D-4856-BA56-867CFDAB7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003366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58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433237916457864E-3"/>
          <c:y val="1.5607809297810376E-2"/>
          <c:w val="0.98065002392500289"/>
          <c:h val="0.97216615129586537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3A8-49CC-809C-E02C30EEA4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3A8-49CC-809C-E02C30EEA4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'Tax Impact'!$U$20:$U$21</c:f>
              <c:strCache>
                <c:ptCount val="2"/>
                <c:pt idx="0">
                  <c:v>NET ESTATE</c:v>
                </c:pt>
                <c:pt idx="1">
                  <c:v>ESTATE TAX</c:v>
                </c:pt>
              </c:strCache>
            </c:strRef>
          </c:cat>
          <c:val>
            <c:numRef>
              <c:f>'Tax Impact'!$W$20:$W$21</c:f>
              <c:numCache>
                <c:formatCode>_("₱"* #,##0.00_);_("₱"* \(#,##0.00\);_("₱"* "-"??_);_(@_)</c:formatCode>
                <c:ptCount val="2"/>
                <c:pt idx="0">
                  <c:v>-5000000</c:v>
                </c:pt>
                <c:pt idx="1">
                  <c:v>-300000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98E-4783-971B-2521FD89C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003366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323851</xdr:colOff>
      <xdr:row>0</xdr:row>
      <xdr:rowOff>0</xdr:rowOff>
    </xdr:from>
    <xdr:to>
      <xdr:col>16</xdr:col>
      <xdr:colOff>304801</xdr:colOff>
      <xdr:row>15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56522F-1A54-4EF1-AEDD-C40176685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1" y="0"/>
          <a:ext cx="3028950" cy="302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0</xdr:rowOff>
    </xdr:from>
    <xdr:to>
      <xdr:col>3</xdr:col>
      <xdr:colOff>504825</xdr:colOff>
      <xdr:row>8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298AED-90D2-41B1-A051-15425966C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0"/>
          <a:ext cx="1981200" cy="1981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4</xdr:row>
      <xdr:rowOff>47625</xdr:rowOff>
    </xdr:from>
    <xdr:to>
      <xdr:col>18</xdr:col>
      <xdr:colOff>200025</xdr:colOff>
      <xdr:row>41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9EAB61-8DDC-48CD-A0DC-57F9A13DE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4</xdr:row>
      <xdr:rowOff>47626</xdr:rowOff>
    </xdr:from>
    <xdr:to>
      <xdr:col>18</xdr:col>
      <xdr:colOff>200025</xdr:colOff>
      <xdr:row>40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695939-FF42-484E-B12A-AAB30EC29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27FF-36ED-4000-9F34-DC7EEB0E48D1}">
  <dimension ref="H16:U32"/>
  <sheetViews>
    <sheetView workbookViewId="0">
      <selection activeCell="M30" sqref="M30:P32"/>
    </sheetView>
  </sheetViews>
  <sheetFormatPr defaultRowHeight="15" x14ac:dyDescent="0.25"/>
  <cols>
    <col min="1" max="16384" width="9.140625" style="1"/>
  </cols>
  <sheetData>
    <row r="16" spans="8:21" ht="15" customHeight="1" x14ac:dyDescent="0.25">
      <c r="H16" s="13" t="s"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8:21" ht="15" customHeight="1" x14ac:dyDescent="0.25"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8:21" ht="15" customHeight="1" x14ac:dyDescent="0.25"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8:21" x14ac:dyDescent="0.25"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8:21" ht="26.25" x14ac:dyDescent="0.25">
      <c r="I20" s="14" t="s">
        <v>48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3" spans="8:21" x14ac:dyDescent="0.25">
      <c r="I23" s="15" t="s">
        <v>49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8:21" x14ac:dyDescent="0.25"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8:21" x14ac:dyDescent="0.25"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8:21" x14ac:dyDescent="0.25"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8:21" x14ac:dyDescent="0.25"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8:21" x14ac:dyDescent="0.25"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8:21" ht="15.75" thickBot="1" x14ac:dyDescent="0.3"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8:21" x14ac:dyDescent="0.25">
      <c r="M30" s="17" t="s">
        <v>50</v>
      </c>
      <c r="N30" s="18"/>
      <c r="O30" s="18"/>
      <c r="P30" s="19"/>
    </row>
    <row r="31" spans="8:21" x14ac:dyDescent="0.25">
      <c r="M31" s="20"/>
      <c r="N31" s="21"/>
      <c r="O31" s="21"/>
      <c r="P31" s="22"/>
    </row>
    <row r="32" spans="8:21" ht="15.75" thickBot="1" x14ac:dyDescent="0.3">
      <c r="M32" s="23"/>
      <c r="N32" s="24"/>
      <c r="O32" s="24"/>
      <c r="P32" s="25"/>
    </row>
  </sheetData>
  <sheetProtection algorithmName="SHA-512" hashValue="SzGqgGq4ipwUKrjiG6DugTz7genFD+IUgFZx2llSMQVIZ6cXzXBP6PxC6mY3HDcHhvMEt7Dkkn2V1Ucpdu5eVw==" saltValue="yovSkQ68/RX1wJudXPQkWg==" spinCount="100000" sheet="1" objects="1" scenarios="1" selectLockedCells="1"/>
  <mergeCells count="4">
    <mergeCell ref="H16:U19"/>
    <mergeCell ref="I20:T20"/>
    <mergeCell ref="I23:T29"/>
    <mergeCell ref="M30:P32"/>
  </mergeCells>
  <hyperlinks>
    <hyperlink ref="M30:P32" location="Calculator!A1" display="BEGIN" xr:uid="{FEA15A5F-7D3E-4A75-92F2-33F486BF216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762D-DE0B-45B1-AC5D-7A0026150404}">
  <dimension ref="B3:AB45"/>
  <sheetViews>
    <sheetView tabSelected="1" workbookViewId="0">
      <pane ySplit="9" topLeftCell="A10" activePane="bottomLeft" state="frozen"/>
      <selection pane="bottomLeft" activeCell="H23" sqref="H23:J23"/>
    </sheetView>
  </sheetViews>
  <sheetFormatPr defaultRowHeight="15" x14ac:dyDescent="0.25"/>
  <cols>
    <col min="1" max="16" width="9.140625" style="1"/>
    <col min="17" max="17" width="9.140625" style="2"/>
    <col min="18" max="18" width="17.28515625" style="2" bestFit="1" customWidth="1"/>
    <col min="19" max="26" width="9.140625" style="2"/>
    <col min="27" max="16384" width="9.140625" style="1"/>
  </cols>
  <sheetData>
    <row r="3" spans="2:28" ht="16.5" x14ac:dyDescent="0.3">
      <c r="U3" s="4" t="s">
        <v>10</v>
      </c>
    </row>
    <row r="4" spans="2:28" ht="16.5" x14ac:dyDescent="0.3">
      <c r="D4" s="13" t="s">
        <v>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U4" s="3" t="s">
        <v>6</v>
      </c>
      <c r="X4" s="133"/>
    </row>
    <row r="5" spans="2:28" ht="16.5" x14ac:dyDescent="0.3"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U5" s="3" t="s">
        <v>7</v>
      </c>
    </row>
    <row r="6" spans="2:28" ht="16.5" x14ac:dyDescent="0.3"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U6" s="3" t="s">
        <v>8</v>
      </c>
    </row>
    <row r="7" spans="2:28" ht="30.75" x14ac:dyDescent="0.45">
      <c r="D7" s="27" t="s">
        <v>1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U7" s="3" t="s">
        <v>9</v>
      </c>
    </row>
    <row r="11" spans="2:28" ht="16.5" x14ac:dyDescent="0.3">
      <c r="D11" s="28" t="s">
        <v>2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R11" s="3"/>
      <c r="S11" s="3"/>
      <c r="T11" s="3"/>
      <c r="U11" s="3"/>
      <c r="V11" s="3"/>
      <c r="W11" s="3"/>
      <c r="X11" s="3"/>
      <c r="Y11" s="3"/>
      <c r="Z11" s="3"/>
    </row>
    <row r="12" spans="2:28" ht="16.5" x14ac:dyDescent="0.3"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R12" s="3"/>
      <c r="S12" s="3"/>
      <c r="T12" s="3"/>
      <c r="V12" s="3"/>
      <c r="W12" s="3"/>
      <c r="X12" s="3"/>
      <c r="Y12" s="3"/>
      <c r="Z12" s="3"/>
    </row>
    <row r="13" spans="2:28" ht="16.5" x14ac:dyDescent="0.3"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R13" s="3"/>
      <c r="S13" s="3"/>
      <c r="T13" s="3"/>
      <c r="V13" s="3"/>
      <c r="W13" s="3"/>
      <c r="X13" s="3"/>
      <c r="Y13" s="3"/>
      <c r="Z13" s="3"/>
    </row>
    <row r="14" spans="2:28" ht="17.25" thickBot="1" x14ac:dyDescent="0.35">
      <c r="R14" s="3"/>
      <c r="S14" s="3"/>
      <c r="T14" s="3"/>
      <c r="V14" s="3"/>
      <c r="W14" s="3"/>
      <c r="X14" s="3"/>
      <c r="Y14" s="3"/>
      <c r="Z14" s="3"/>
    </row>
    <row r="15" spans="2:28" ht="17.25" thickBot="1" x14ac:dyDescent="0.35">
      <c r="B15" s="29" t="s">
        <v>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  <c r="R15" s="3"/>
      <c r="S15" s="3"/>
      <c r="T15" s="3"/>
      <c r="V15" s="4" t="s">
        <v>30</v>
      </c>
      <c r="W15" s="3"/>
      <c r="X15" s="3"/>
      <c r="Y15" s="3"/>
      <c r="Z15" s="3"/>
    </row>
    <row r="16" spans="2:28" ht="16.5" x14ac:dyDescent="0.3">
      <c r="B16" s="32" t="s">
        <v>4</v>
      </c>
      <c r="C16" s="33"/>
      <c r="D16" s="33"/>
      <c r="E16" s="33"/>
      <c r="F16" s="33"/>
      <c r="G16" s="36"/>
      <c r="H16" s="36"/>
      <c r="I16" s="36"/>
      <c r="J16" s="36"/>
      <c r="K16" s="36"/>
      <c r="L16" s="36"/>
      <c r="M16" s="36"/>
      <c r="N16" s="36"/>
      <c r="O16" s="36"/>
      <c r="P16" s="37"/>
      <c r="R16" s="3" t="s">
        <v>27</v>
      </c>
      <c r="S16" s="3"/>
      <c r="T16" s="3"/>
      <c r="V16" s="3" t="s">
        <v>31</v>
      </c>
      <c r="W16" s="3"/>
      <c r="X16" s="3"/>
      <c r="Y16" s="3"/>
      <c r="Z16" s="3"/>
      <c r="AA16" s="2"/>
      <c r="AB16" s="2"/>
    </row>
    <row r="17" spans="2:28" ht="16.5" x14ac:dyDescent="0.3">
      <c r="B17" s="49" t="s">
        <v>29</v>
      </c>
      <c r="C17" s="50"/>
      <c r="D17" s="50"/>
      <c r="E17" s="50"/>
      <c r="F17" s="51"/>
      <c r="G17" s="52" t="s">
        <v>31</v>
      </c>
      <c r="H17" s="53"/>
      <c r="I17" s="53"/>
      <c r="J17" s="53"/>
      <c r="K17" s="53"/>
      <c r="L17" s="53"/>
      <c r="M17" s="53"/>
      <c r="N17" s="53"/>
      <c r="O17" s="53"/>
      <c r="P17" s="54"/>
      <c r="R17" s="7" t="b">
        <f>IF(OR(G17="FILIPINO",G17="RESIDENT ALIEN"),IF(OR(G18="SINGLE",G18="ANNULLED"),IF(N22&gt;=10000000,10000000,N22)),0)</f>
        <v>0</v>
      </c>
      <c r="S17" s="3"/>
      <c r="T17" s="3"/>
      <c r="V17" s="3" t="s">
        <v>32</v>
      </c>
      <c r="W17" s="3"/>
      <c r="X17" s="3"/>
      <c r="Y17" s="3"/>
      <c r="Z17" s="3"/>
      <c r="AA17" s="2"/>
      <c r="AB17" s="2"/>
    </row>
    <row r="18" spans="2:28" ht="17.25" thickBot="1" x14ac:dyDescent="0.35">
      <c r="B18" s="34" t="s">
        <v>5</v>
      </c>
      <c r="C18" s="35"/>
      <c r="D18" s="35"/>
      <c r="E18" s="35"/>
      <c r="F18" s="35"/>
      <c r="G18" s="38" t="s">
        <v>7</v>
      </c>
      <c r="H18" s="38"/>
      <c r="I18" s="38"/>
      <c r="J18" s="38"/>
      <c r="K18" s="38"/>
      <c r="L18" s="38"/>
      <c r="M18" s="38"/>
      <c r="N18" s="38"/>
      <c r="O18" s="38"/>
      <c r="P18" s="39"/>
      <c r="R18" s="3" t="s">
        <v>7</v>
      </c>
      <c r="S18" s="3"/>
      <c r="T18" s="3"/>
      <c r="U18" s="3"/>
      <c r="V18" s="3" t="s">
        <v>33</v>
      </c>
      <c r="W18" s="3"/>
      <c r="X18" s="3"/>
      <c r="Y18" s="3"/>
      <c r="Z18" s="3"/>
      <c r="AA18" s="2"/>
      <c r="AB18" s="2"/>
    </row>
    <row r="19" spans="2:28" ht="9.9499999999999993" customHeight="1" thickBot="1" x14ac:dyDescent="0.35">
      <c r="R19" s="7">
        <f>IF(AND(G18="MARRIED",K22=0,H22&gt;=10000000),10000000,IF(AND(G18="MARRIED",K22=0,H22&lt;10000000),H22,IF(AND(G18="MARRIED",H22=0,K22&gt;=20000000),10000000,K22/2)))</f>
        <v>0</v>
      </c>
      <c r="S19" s="3"/>
      <c r="T19" s="3"/>
      <c r="U19" s="3"/>
      <c r="V19" s="3"/>
      <c r="W19" s="3"/>
      <c r="X19" s="3"/>
      <c r="Y19" s="3"/>
      <c r="Z19" s="3"/>
      <c r="AA19" s="2"/>
      <c r="AB19" s="2"/>
    </row>
    <row r="20" spans="2:28" ht="17.25" thickBot="1" x14ac:dyDescent="0.35">
      <c r="B20" s="40" t="s">
        <v>11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R20" s="3" t="s">
        <v>33</v>
      </c>
      <c r="S20" s="3"/>
      <c r="T20" s="3"/>
      <c r="U20" s="3"/>
      <c r="V20" s="3"/>
      <c r="W20" s="3"/>
      <c r="X20" s="3"/>
      <c r="Y20" s="3"/>
      <c r="Z20" s="3"/>
      <c r="AA20" s="2"/>
      <c r="AB20" s="2"/>
    </row>
    <row r="21" spans="2:28" ht="16.5" x14ac:dyDescent="0.3">
      <c r="B21" s="47"/>
      <c r="C21" s="48"/>
      <c r="D21" s="48"/>
      <c r="E21" s="48"/>
      <c r="F21" s="48"/>
      <c r="G21" s="48"/>
      <c r="H21" s="44" t="s">
        <v>12</v>
      </c>
      <c r="I21" s="44"/>
      <c r="J21" s="44"/>
      <c r="K21" s="44" t="s">
        <v>13</v>
      </c>
      <c r="L21" s="44"/>
      <c r="M21" s="46"/>
      <c r="N21" s="43" t="s">
        <v>14</v>
      </c>
      <c r="O21" s="44"/>
      <c r="P21" s="45"/>
      <c r="R21" s="7">
        <f>IF(AND(G18="RESIDENT ALIEN",N22&gt;=20000000),10000000,N22/2)</f>
        <v>0</v>
      </c>
      <c r="S21" s="3"/>
      <c r="T21" s="3"/>
      <c r="U21" s="3"/>
      <c r="V21" s="3"/>
      <c r="W21" s="3"/>
      <c r="X21" s="3"/>
      <c r="Y21" s="3"/>
      <c r="Z21" s="3"/>
      <c r="AA21" s="2"/>
      <c r="AB21" s="2"/>
    </row>
    <row r="22" spans="2:28" ht="32.25" customHeight="1" x14ac:dyDescent="0.3">
      <c r="B22" s="61" t="s">
        <v>19</v>
      </c>
      <c r="C22" s="81"/>
      <c r="D22" s="81"/>
      <c r="E22" s="81"/>
      <c r="F22" s="81"/>
      <c r="G22" s="81"/>
      <c r="H22" s="70">
        <v>0</v>
      </c>
      <c r="I22" s="70"/>
      <c r="J22" s="70"/>
      <c r="K22" s="70">
        <v>0</v>
      </c>
      <c r="L22" s="70"/>
      <c r="M22" s="71"/>
      <c r="N22" s="64">
        <f>SUM(H22:M22)</f>
        <v>0</v>
      </c>
      <c r="O22" s="65"/>
      <c r="P22" s="66"/>
      <c r="R22" s="3"/>
      <c r="S22" s="3"/>
      <c r="T22" s="3"/>
      <c r="U22" s="3"/>
      <c r="V22" s="3"/>
      <c r="W22" s="3"/>
      <c r="X22" s="3"/>
      <c r="Y22" s="3"/>
      <c r="Z22" s="3"/>
      <c r="AA22" s="2"/>
      <c r="AB22" s="2"/>
    </row>
    <row r="23" spans="2:28" ht="16.5" x14ac:dyDescent="0.3">
      <c r="B23" s="82" t="s">
        <v>15</v>
      </c>
      <c r="C23" s="83"/>
      <c r="D23" s="83"/>
      <c r="E23" s="83"/>
      <c r="F23" s="83"/>
      <c r="G23" s="83"/>
      <c r="H23" s="70">
        <v>0</v>
      </c>
      <c r="I23" s="70"/>
      <c r="J23" s="70"/>
      <c r="K23" s="70">
        <v>0</v>
      </c>
      <c r="L23" s="70"/>
      <c r="M23" s="71"/>
      <c r="N23" s="64">
        <f t="shared" ref="N23:N27" si="0">SUM(H23:M23)</f>
        <v>0</v>
      </c>
      <c r="O23" s="65"/>
      <c r="P23" s="66"/>
      <c r="R23" s="3"/>
      <c r="S23" s="3"/>
      <c r="T23" s="3"/>
      <c r="U23" s="3"/>
      <c r="V23" s="3"/>
      <c r="W23" s="3"/>
      <c r="X23" s="3"/>
      <c r="Y23" s="3"/>
      <c r="Z23" s="3"/>
      <c r="AA23" s="2"/>
      <c r="AB23" s="2"/>
    </row>
    <row r="24" spans="2:28" ht="32.450000000000003" customHeight="1" x14ac:dyDescent="0.3">
      <c r="B24" s="61" t="s">
        <v>23</v>
      </c>
      <c r="C24" s="62"/>
      <c r="D24" s="62"/>
      <c r="E24" s="62"/>
      <c r="F24" s="62"/>
      <c r="G24" s="62"/>
      <c r="H24" s="70">
        <v>0</v>
      </c>
      <c r="I24" s="70"/>
      <c r="J24" s="70"/>
      <c r="K24" s="70">
        <v>0</v>
      </c>
      <c r="L24" s="70"/>
      <c r="M24" s="71"/>
      <c r="N24" s="64">
        <f t="shared" si="0"/>
        <v>0</v>
      </c>
      <c r="O24" s="65"/>
      <c r="P24" s="66"/>
      <c r="R24" s="3"/>
      <c r="S24" s="3"/>
      <c r="T24" s="3"/>
      <c r="U24" s="3"/>
      <c r="V24" s="3"/>
      <c r="W24" s="3"/>
      <c r="X24" s="3"/>
      <c r="Y24" s="3"/>
      <c r="Z24" s="3"/>
      <c r="AA24" s="2"/>
      <c r="AB24" s="2"/>
    </row>
    <row r="25" spans="2:28" ht="32.25" customHeight="1" x14ac:dyDescent="0.3">
      <c r="B25" s="61" t="s">
        <v>20</v>
      </c>
      <c r="C25" s="62"/>
      <c r="D25" s="62"/>
      <c r="E25" s="62"/>
      <c r="F25" s="62"/>
      <c r="G25" s="62"/>
      <c r="H25" s="70">
        <v>0</v>
      </c>
      <c r="I25" s="70"/>
      <c r="J25" s="70"/>
      <c r="K25" s="70">
        <v>0</v>
      </c>
      <c r="L25" s="70"/>
      <c r="M25" s="71"/>
      <c r="N25" s="64">
        <f t="shared" si="0"/>
        <v>0</v>
      </c>
      <c r="O25" s="65"/>
      <c r="P25" s="66"/>
      <c r="R25" s="3"/>
      <c r="S25" s="3"/>
      <c r="T25" s="3"/>
      <c r="U25" s="3"/>
      <c r="V25" s="3"/>
      <c r="W25" s="3"/>
      <c r="X25" s="3"/>
      <c r="Y25" s="3"/>
      <c r="Z25" s="3"/>
      <c r="AA25" s="2"/>
      <c r="AB25" s="2"/>
    </row>
    <row r="26" spans="2:28" ht="31.5" customHeight="1" x14ac:dyDescent="0.3">
      <c r="B26" s="61" t="s">
        <v>51</v>
      </c>
      <c r="C26" s="62"/>
      <c r="D26" s="62"/>
      <c r="E26" s="62"/>
      <c r="F26" s="62"/>
      <c r="G26" s="62"/>
      <c r="H26" s="70">
        <v>0</v>
      </c>
      <c r="I26" s="70"/>
      <c r="J26" s="70"/>
      <c r="K26" s="70">
        <v>0</v>
      </c>
      <c r="L26" s="70"/>
      <c r="M26" s="71"/>
      <c r="N26" s="64">
        <f t="shared" si="0"/>
        <v>0</v>
      </c>
      <c r="O26" s="65"/>
      <c r="P26" s="66"/>
      <c r="R26" s="8"/>
      <c r="S26" s="3"/>
      <c r="T26" s="3"/>
      <c r="U26" s="3"/>
      <c r="V26" s="3"/>
      <c r="W26" s="3"/>
      <c r="X26" s="3"/>
      <c r="Y26" s="3"/>
      <c r="Z26" s="3"/>
      <c r="AA26" s="2"/>
      <c r="AB26" s="2"/>
    </row>
    <row r="27" spans="2:28" s="5" customFormat="1" ht="32.450000000000003" customHeight="1" thickBot="1" x14ac:dyDescent="0.35">
      <c r="B27" s="84" t="s">
        <v>52</v>
      </c>
      <c r="C27" s="85"/>
      <c r="D27" s="85"/>
      <c r="E27" s="85"/>
      <c r="F27" s="85"/>
      <c r="G27" s="85"/>
      <c r="H27" s="72">
        <v>0</v>
      </c>
      <c r="I27" s="72"/>
      <c r="J27" s="72"/>
      <c r="K27" s="72">
        <v>0</v>
      </c>
      <c r="L27" s="72"/>
      <c r="M27" s="73"/>
      <c r="N27" s="67">
        <f t="shared" si="0"/>
        <v>0</v>
      </c>
      <c r="O27" s="68"/>
      <c r="P27" s="69"/>
      <c r="Q27" s="9"/>
      <c r="R27" s="3"/>
      <c r="S27" s="8"/>
      <c r="T27" s="8"/>
      <c r="U27" s="8"/>
      <c r="V27" s="8"/>
      <c r="W27" s="8"/>
      <c r="X27" s="8"/>
      <c r="Y27" s="8"/>
      <c r="Z27" s="8"/>
      <c r="AA27" s="9"/>
      <c r="AB27" s="9"/>
    </row>
    <row r="28" spans="2:28" ht="17.25" thickBot="1" x14ac:dyDescent="0.35">
      <c r="B28" s="74" t="s">
        <v>22</v>
      </c>
      <c r="C28" s="75"/>
      <c r="D28" s="75"/>
      <c r="E28" s="75"/>
      <c r="F28" s="75"/>
      <c r="G28" s="75"/>
      <c r="H28" s="76">
        <f>SUM(H22:J27)</f>
        <v>0</v>
      </c>
      <c r="I28" s="76"/>
      <c r="J28" s="76"/>
      <c r="K28" s="76">
        <f>SUM(K22:M27)</f>
        <v>0</v>
      </c>
      <c r="L28" s="76"/>
      <c r="M28" s="77"/>
      <c r="N28" s="78">
        <f t="shared" ref="N28" si="1">SUM(H28:M28)</f>
        <v>0</v>
      </c>
      <c r="O28" s="79"/>
      <c r="P28" s="80"/>
      <c r="R28" s="3"/>
      <c r="S28" s="3"/>
      <c r="T28" s="3"/>
      <c r="U28" s="3"/>
      <c r="V28" s="3"/>
      <c r="W28" s="3"/>
      <c r="X28" s="3"/>
      <c r="Y28" s="3"/>
      <c r="Z28" s="3"/>
      <c r="AA28" s="2"/>
      <c r="AB28" s="2"/>
    </row>
    <row r="29" spans="2:28" ht="9.9499999999999993" customHeight="1" thickBot="1" x14ac:dyDescent="0.35"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</row>
    <row r="30" spans="2:28" ht="17.25" thickBot="1" x14ac:dyDescent="0.35">
      <c r="B30" s="29" t="s">
        <v>24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</row>
    <row r="31" spans="2:28" ht="16.5" x14ac:dyDescent="0.3">
      <c r="B31" s="55" t="s">
        <v>25</v>
      </c>
      <c r="C31" s="56"/>
      <c r="D31" s="56"/>
      <c r="E31" s="56"/>
      <c r="F31" s="56"/>
      <c r="G31" s="56"/>
      <c r="H31" s="56"/>
      <c r="I31" s="56"/>
      <c r="J31" s="57"/>
      <c r="K31" s="58">
        <v>0</v>
      </c>
      <c r="L31" s="59"/>
      <c r="M31" s="59"/>
      <c r="N31" s="59"/>
      <c r="O31" s="59"/>
      <c r="P31" s="60"/>
      <c r="S31" s="3"/>
      <c r="T31" s="3"/>
      <c r="U31" s="3"/>
      <c r="V31" s="3"/>
      <c r="W31" s="3"/>
      <c r="X31" s="3"/>
      <c r="Y31" s="3"/>
      <c r="Z31" s="3"/>
      <c r="AA31" s="2"/>
      <c r="AB31" s="2"/>
    </row>
    <row r="32" spans="2:28" ht="32.450000000000003" customHeight="1" x14ac:dyDescent="0.25">
      <c r="B32" s="61" t="s">
        <v>26</v>
      </c>
      <c r="C32" s="62"/>
      <c r="D32" s="62"/>
      <c r="E32" s="62"/>
      <c r="F32" s="62"/>
      <c r="G32" s="62"/>
      <c r="H32" s="62"/>
      <c r="I32" s="62"/>
      <c r="J32" s="63"/>
      <c r="K32" s="87">
        <f>IF(OR(G17="FILIPINO",G17="RESIDENT ALIEN"),5000000,IF(G17="- SELECT ONE -",0,500000))</f>
        <v>5000000</v>
      </c>
      <c r="L32" s="88"/>
      <c r="M32" s="88"/>
      <c r="N32" s="88"/>
      <c r="O32" s="88"/>
      <c r="P32" s="89"/>
      <c r="AA32" s="2"/>
      <c r="AB32" s="2"/>
    </row>
    <row r="33" spans="2:28" ht="32.450000000000003" customHeight="1" thickBot="1" x14ac:dyDescent="0.3">
      <c r="B33" s="84" t="s">
        <v>34</v>
      </c>
      <c r="C33" s="85"/>
      <c r="D33" s="85"/>
      <c r="E33" s="85"/>
      <c r="F33" s="85"/>
      <c r="G33" s="85"/>
      <c r="H33" s="85"/>
      <c r="I33" s="85"/>
      <c r="J33" s="86"/>
      <c r="K33" s="90">
        <f>IF(OR(G17="FILIPINO",G17="RESIDENT ALIEN"),IF(OR(G18="MARRIED",G18="RESIDENT ALIEN"),R19,R17),0)</f>
        <v>0</v>
      </c>
      <c r="L33" s="91"/>
      <c r="M33" s="91"/>
      <c r="N33" s="91"/>
      <c r="O33" s="91"/>
      <c r="P33" s="92"/>
      <c r="AA33" s="2"/>
      <c r="AB33" s="2"/>
    </row>
    <row r="34" spans="2:28" ht="15.75" thickBot="1" x14ac:dyDescent="0.3">
      <c r="B34" s="74" t="s">
        <v>28</v>
      </c>
      <c r="C34" s="75"/>
      <c r="D34" s="75"/>
      <c r="E34" s="75"/>
      <c r="F34" s="75"/>
      <c r="G34" s="75"/>
      <c r="H34" s="75"/>
      <c r="I34" s="75"/>
      <c r="J34" s="93"/>
      <c r="K34" s="94">
        <f>SUM(K31:P33)</f>
        <v>5000000</v>
      </c>
      <c r="L34" s="95"/>
      <c r="M34" s="95"/>
      <c r="N34" s="95"/>
      <c r="O34" s="95"/>
      <c r="P34" s="96"/>
    </row>
    <row r="35" spans="2:28" ht="9.9499999999999993" customHeight="1" thickBot="1" x14ac:dyDescent="0.3"/>
    <row r="36" spans="2:28" ht="15.75" thickBot="1" x14ac:dyDescent="0.3">
      <c r="B36" s="29" t="s">
        <v>35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</row>
    <row r="37" spans="2:28" x14ac:dyDescent="0.25">
      <c r="B37" s="55" t="s">
        <v>36</v>
      </c>
      <c r="C37" s="56"/>
      <c r="D37" s="56"/>
      <c r="E37" s="56"/>
      <c r="F37" s="56"/>
      <c r="G37" s="56"/>
      <c r="H37" s="56"/>
      <c r="I37" s="56"/>
      <c r="J37" s="57"/>
      <c r="K37" s="101">
        <f>N28</f>
        <v>0</v>
      </c>
      <c r="L37" s="102"/>
      <c r="M37" s="102"/>
      <c r="N37" s="102"/>
      <c r="O37" s="102"/>
      <c r="P37" s="103"/>
    </row>
    <row r="38" spans="2:28" x14ac:dyDescent="0.25">
      <c r="B38" s="82" t="s">
        <v>37</v>
      </c>
      <c r="C38" s="83"/>
      <c r="D38" s="83"/>
      <c r="E38" s="83"/>
      <c r="F38" s="83"/>
      <c r="G38" s="83"/>
      <c r="H38" s="83"/>
      <c r="I38" s="83"/>
      <c r="J38" s="97"/>
      <c r="K38" s="104">
        <f>K34*-1</f>
        <v>-5000000</v>
      </c>
      <c r="L38" s="105"/>
      <c r="M38" s="105"/>
      <c r="N38" s="105"/>
      <c r="O38" s="105"/>
      <c r="P38" s="106"/>
    </row>
    <row r="39" spans="2:28" ht="15.75" thickBot="1" x14ac:dyDescent="0.3">
      <c r="B39" s="98" t="s">
        <v>38</v>
      </c>
      <c r="C39" s="99"/>
      <c r="D39" s="99"/>
      <c r="E39" s="99"/>
      <c r="F39" s="99"/>
      <c r="G39" s="99"/>
      <c r="H39" s="99"/>
      <c r="I39" s="99"/>
      <c r="J39" s="100"/>
      <c r="K39" s="107">
        <f>IF(G18="MARRIED",((K28-K31)/2)*-1,0)</f>
        <v>0</v>
      </c>
      <c r="L39" s="108"/>
      <c r="M39" s="108"/>
      <c r="N39" s="108"/>
      <c r="O39" s="108"/>
      <c r="P39" s="109"/>
    </row>
    <row r="40" spans="2:28" ht="15.75" thickBot="1" x14ac:dyDescent="0.3">
      <c r="B40" s="116" t="s">
        <v>35</v>
      </c>
      <c r="C40" s="117"/>
      <c r="D40" s="117"/>
      <c r="E40" s="117"/>
      <c r="F40" s="117"/>
      <c r="G40" s="117"/>
      <c r="H40" s="117"/>
      <c r="I40" s="117"/>
      <c r="J40" s="118"/>
      <c r="K40" s="119">
        <f>K37-SUM(K32:P33)-(K31/2)-(K28/2)</f>
        <v>-5000000</v>
      </c>
      <c r="L40" s="120"/>
      <c r="M40" s="120"/>
      <c r="N40" s="120"/>
      <c r="O40" s="120"/>
      <c r="P40" s="121"/>
    </row>
    <row r="41" spans="2:28" ht="15.75" thickBot="1" x14ac:dyDescent="0.3"/>
    <row r="42" spans="2:28" ht="24.95" customHeight="1" thickBot="1" x14ac:dyDescent="0.3">
      <c r="B42" s="125" t="s">
        <v>39</v>
      </c>
      <c r="C42" s="126"/>
      <c r="D42" s="126"/>
      <c r="E42" s="126"/>
      <c r="F42" s="126"/>
      <c r="G42" s="126" t="str">
        <f>IF(ISBLANK(G16)," ",G16)</f>
        <v xml:space="preserve"> </v>
      </c>
      <c r="H42" s="126"/>
      <c r="I42" s="126"/>
      <c r="J42" s="126"/>
      <c r="K42" s="122">
        <f>K40*0.06</f>
        <v>-300000</v>
      </c>
      <c r="L42" s="123"/>
      <c r="M42" s="123"/>
      <c r="N42" s="123"/>
      <c r="O42" s="123"/>
      <c r="P42" s="124"/>
    </row>
    <row r="43" spans="2:28" ht="15.75" thickBot="1" x14ac:dyDescent="0.3"/>
    <row r="44" spans="2:28" x14ac:dyDescent="0.25">
      <c r="E44" s="110" t="s">
        <v>40</v>
      </c>
      <c r="F44" s="111"/>
      <c r="G44" s="112"/>
      <c r="J44" s="110" t="s">
        <v>41</v>
      </c>
      <c r="K44" s="111"/>
      <c r="L44" s="112"/>
    </row>
    <row r="45" spans="2:28" ht="15.75" thickBot="1" x14ac:dyDescent="0.3">
      <c r="E45" s="113"/>
      <c r="F45" s="114"/>
      <c r="G45" s="115"/>
      <c r="J45" s="113"/>
      <c r="K45" s="114"/>
      <c r="L45" s="115"/>
    </row>
  </sheetData>
  <sheetProtection algorithmName="SHA-512" hashValue="uGGhhY4o022t9oAqQ05mTMEbL0kHEqqAZr+CxPN5OuCPjKovKm2LfxvnSMrdpWyk+M6Kx2T6z7saKcOnnSl9MA==" saltValue="TmYZpWMDcMciMud3uLm4cQ==" spinCount="100000" sheet="1" objects="1" scenarios="1" selectLockedCells="1"/>
  <mergeCells count="66">
    <mergeCell ref="J44:L45"/>
    <mergeCell ref="E44:G45"/>
    <mergeCell ref="B40:J40"/>
    <mergeCell ref="K40:P40"/>
    <mergeCell ref="K42:P42"/>
    <mergeCell ref="B42:F42"/>
    <mergeCell ref="G42:J42"/>
    <mergeCell ref="B36:P36"/>
    <mergeCell ref="B37:J37"/>
    <mergeCell ref="B38:J38"/>
    <mergeCell ref="B39:J39"/>
    <mergeCell ref="K37:P37"/>
    <mergeCell ref="K38:P38"/>
    <mergeCell ref="K39:P39"/>
    <mergeCell ref="B33:J33"/>
    <mergeCell ref="K32:P32"/>
    <mergeCell ref="K33:P33"/>
    <mergeCell ref="B34:J34"/>
    <mergeCell ref="K34:P34"/>
    <mergeCell ref="K28:M28"/>
    <mergeCell ref="N28:P28"/>
    <mergeCell ref="B30:P30"/>
    <mergeCell ref="H22:J22"/>
    <mergeCell ref="H23:J23"/>
    <mergeCell ref="H24:J24"/>
    <mergeCell ref="H25:J25"/>
    <mergeCell ref="H26:J26"/>
    <mergeCell ref="H27:J27"/>
    <mergeCell ref="H28:J28"/>
    <mergeCell ref="B22:G22"/>
    <mergeCell ref="B23:G23"/>
    <mergeCell ref="B24:G24"/>
    <mergeCell ref="B25:G25"/>
    <mergeCell ref="B26:G26"/>
    <mergeCell ref="B27:G27"/>
    <mergeCell ref="B31:J31"/>
    <mergeCell ref="K31:P31"/>
    <mergeCell ref="B32:J32"/>
    <mergeCell ref="N22:P22"/>
    <mergeCell ref="N23:P23"/>
    <mergeCell ref="N24:P24"/>
    <mergeCell ref="N25:P25"/>
    <mergeCell ref="N26:P26"/>
    <mergeCell ref="N27:P27"/>
    <mergeCell ref="K22:M22"/>
    <mergeCell ref="K23:M23"/>
    <mergeCell ref="K24:M24"/>
    <mergeCell ref="K25:M25"/>
    <mergeCell ref="K26:M26"/>
    <mergeCell ref="K27:M27"/>
    <mergeCell ref="B28:G28"/>
    <mergeCell ref="B18:F18"/>
    <mergeCell ref="G16:P16"/>
    <mergeCell ref="G18:P18"/>
    <mergeCell ref="B20:P20"/>
    <mergeCell ref="N21:P21"/>
    <mergeCell ref="K21:M21"/>
    <mergeCell ref="H21:J21"/>
    <mergeCell ref="B21:G21"/>
    <mergeCell ref="B17:F17"/>
    <mergeCell ref="G17:P17"/>
    <mergeCell ref="D4:P6"/>
    <mergeCell ref="D7:P7"/>
    <mergeCell ref="D11:N13"/>
    <mergeCell ref="B15:P15"/>
    <mergeCell ref="B16:F16"/>
  </mergeCells>
  <dataValidations count="2">
    <dataValidation type="list" allowBlank="1" showInputMessage="1" showErrorMessage="1" sqref="G18:P18" xr:uid="{51038864-A241-4816-B28F-5E7152A3893C}">
      <formula1>$U$3:$U$7</formula1>
    </dataValidation>
    <dataValidation type="list" allowBlank="1" showInputMessage="1" showErrorMessage="1" sqref="G17:P17" xr:uid="{4133CE40-CCFF-4746-BB1F-027399CFDD50}">
      <formula1>$V$15:$V$18</formula1>
    </dataValidation>
  </dataValidations>
  <hyperlinks>
    <hyperlink ref="E44:G45" location="'Estate Composition'!A1" display="ESTATE COMPOSITION" xr:uid="{ECF82171-B6A1-4B2C-BF9F-66DC76D5D146}"/>
    <hyperlink ref="J44:L45" location="'Tax Impact'!A1" display="TAX IMPACT" xr:uid="{5F9ABCB8-0BCA-40B0-8A3A-2F25639C519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2D011-E3D5-47DC-90DD-EFB48976AD48}">
  <dimension ref="B1:Z23"/>
  <sheetViews>
    <sheetView workbookViewId="0">
      <selection activeCell="B2" sqref="B2:C3"/>
    </sheetView>
  </sheetViews>
  <sheetFormatPr defaultRowHeight="15" x14ac:dyDescent="0.25"/>
  <cols>
    <col min="1" max="25" width="9.140625" style="1"/>
    <col min="26" max="26" width="16.42578125" style="1" bestFit="1" customWidth="1"/>
    <col min="27" max="16384" width="9.140625" style="1"/>
  </cols>
  <sheetData>
    <row r="1" spans="2:26" ht="15.75" thickBot="1" x14ac:dyDescent="0.3"/>
    <row r="2" spans="2:26" x14ac:dyDescent="0.25">
      <c r="B2" s="127" t="s">
        <v>44</v>
      </c>
      <c r="C2" s="128"/>
      <c r="G2" s="131" t="s">
        <v>40</v>
      </c>
      <c r="H2" s="131"/>
      <c r="I2" s="131"/>
      <c r="J2" s="131"/>
      <c r="K2" s="131"/>
      <c r="L2" s="131"/>
      <c r="M2" s="131"/>
      <c r="N2" s="131"/>
      <c r="O2" s="131"/>
      <c r="P2" s="131"/>
    </row>
    <row r="3" spans="2:26" ht="15.75" thickBot="1" x14ac:dyDescent="0.3">
      <c r="B3" s="129"/>
      <c r="C3" s="130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2:26" ht="15.75" thickBot="1" x14ac:dyDescent="0.3"/>
    <row r="5" spans="2:26" x14ac:dyDescent="0.25">
      <c r="B5" s="127" t="s">
        <v>41</v>
      </c>
      <c r="C5" s="128"/>
    </row>
    <row r="6" spans="2:26" ht="15.75" thickBot="1" x14ac:dyDescent="0.3">
      <c r="B6" s="129"/>
      <c r="C6" s="130"/>
    </row>
    <row r="13" spans="2:26" x14ac:dyDescent="0.25">
      <c r="C13" s="12"/>
    </row>
    <row r="14" spans="2:26" x14ac:dyDescent="0.25">
      <c r="V14" s="2"/>
      <c r="W14" s="2"/>
      <c r="X14" s="2"/>
      <c r="Y14" s="2"/>
      <c r="Z14" s="2"/>
    </row>
    <row r="15" spans="2:26" x14ac:dyDescent="0.25">
      <c r="V15" s="2"/>
      <c r="W15" s="2" t="s">
        <v>16</v>
      </c>
      <c r="X15" s="2"/>
      <c r="Y15" s="2"/>
      <c r="Z15" s="10">
        <f>Calculator!N22</f>
        <v>0</v>
      </c>
    </row>
    <row r="16" spans="2:26" x14ac:dyDescent="0.25">
      <c r="V16" s="2"/>
      <c r="W16" s="2" t="s">
        <v>42</v>
      </c>
      <c r="X16" s="2"/>
      <c r="Y16" s="2"/>
      <c r="Z16" s="10">
        <f>Calculator!N23</f>
        <v>0</v>
      </c>
    </row>
    <row r="17" spans="22:26" x14ac:dyDescent="0.25">
      <c r="V17" s="2"/>
      <c r="W17" s="2" t="s">
        <v>17</v>
      </c>
      <c r="X17" s="2"/>
      <c r="Y17" s="2"/>
      <c r="Z17" s="10">
        <f>Calculator!N24</f>
        <v>0</v>
      </c>
    </row>
    <row r="18" spans="22:26" x14ac:dyDescent="0.25">
      <c r="V18" s="2"/>
      <c r="W18" s="2" t="s">
        <v>18</v>
      </c>
      <c r="X18" s="2"/>
      <c r="Y18" s="2"/>
      <c r="Z18" s="10">
        <f>Calculator!N25</f>
        <v>0</v>
      </c>
    </row>
    <row r="19" spans="22:26" x14ac:dyDescent="0.25">
      <c r="V19" s="2"/>
      <c r="W19" s="2" t="s">
        <v>21</v>
      </c>
      <c r="X19" s="2"/>
      <c r="Y19" s="2"/>
      <c r="Z19" s="10">
        <f>Calculator!N26</f>
        <v>0</v>
      </c>
    </row>
    <row r="20" spans="22:26" x14ac:dyDescent="0.25">
      <c r="V20" s="2"/>
      <c r="W20" s="2" t="s">
        <v>43</v>
      </c>
      <c r="X20" s="2"/>
      <c r="Y20" s="2"/>
      <c r="Z20" s="10">
        <f>Calculator!N27</f>
        <v>0</v>
      </c>
    </row>
    <row r="21" spans="22:26" x14ac:dyDescent="0.25">
      <c r="V21" s="2"/>
      <c r="W21" s="2"/>
      <c r="X21" s="2"/>
      <c r="Y21" s="2"/>
      <c r="Z21" s="10">
        <f>SUM(Z15:Z20)</f>
        <v>0</v>
      </c>
    </row>
    <row r="22" spans="22:26" x14ac:dyDescent="0.25">
      <c r="V22" s="2"/>
      <c r="W22" s="2"/>
      <c r="X22" s="2"/>
      <c r="Y22" s="2"/>
      <c r="Z22" s="2"/>
    </row>
    <row r="23" spans="22:26" x14ac:dyDescent="0.25">
      <c r="V23" s="2"/>
      <c r="W23" s="2"/>
      <c r="X23" s="2"/>
      <c r="Y23" s="2"/>
      <c r="Z23" s="2"/>
    </row>
  </sheetData>
  <sheetProtection algorithmName="SHA-512" hashValue="cBl0abfcs7olSttDAqjxIR4yxcBhqyYRnYjGaO+Ekf0AcsJb+FdXatpbbZaBQ4zBOkKJW0lZQoAxhr7x0xS0Qw==" saltValue="hjFqh4QtBZQDg391gTqRTQ==" spinCount="100000" sheet="1" objects="1" scenarios="1" selectLockedCells="1"/>
  <mergeCells count="3">
    <mergeCell ref="B2:C3"/>
    <mergeCell ref="B5:C6"/>
    <mergeCell ref="G2:P3"/>
  </mergeCells>
  <hyperlinks>
    <hyperlink ref="B2:C3" location="Calculator!A1" display="CALCULATOR" xr:uid="{5ABBE300-1C64-4390-BF24-60CA602A79C3}"/>
    <hyperlink ref="B5:C6" location="'Tax Impact'!A1" display="TAX IMPACT" xr:uid="{F7178FA6-5645-49BE-90B6-2104505A3813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FFAA-BB54-4727-9B09-B0F583735BB4}">
  <dimension ref="B1:AB44"/>
  <sheetViews>
    <sheetView workbookViewId="0">
      <selection activeCell="B2" sqref="B2:C3"/>
    </sheetView>
  </sheetViews>
  <sheetFormatPr defaultRowHeight="15" x14ac:dyDescent="0.25"/>
  <cols>
    <col min="1" max="22" width="9.140625" style="1"/>
    <col min="23" max="23" width="16.42578125" style="1" bestFit="1" customWidth="1"/>
    <col min="24" max="25" width="9.140625" style="1"/>
    <col min="26" max="26" width="16.42578125" style="1" bestFit="1" customWidth="1"/>
    <col min="27" max="16384" width="9.140625" style="1"/>
  </cols>
  <sheetData>
    <row r="1" spans="2:28" ht="15.75" thickBot="1" x14ac:dyDescent="0.3"/>
    <row r="2" spans="2:28" x14ac:dyDescent="0.25">
      <c r="B2" s="127" t="s">
        <v>44</v>
      </c>
      <c r="C2" s="128"/>
      <c r="G2" s="131" t="s">
        <v>41</v>
      </c>
      <c r="H2" s="131"/>
      <c r="I2" s="131"/>
      <c r="J2" s="131"/>
      <c r="K2" s="131"/>
      <c r="L2" s="131"/>
      <c r="M2" s="131"/>
      <c r="N2" s="131"/>
      <c r="O2" s="131"/>
      <c r="P2" s="131"/>
    </row>
    <row r="3" spans="2:28" ht="15.75" thickBot="1" x14ac:dyDescent="0.3">
      <c r="B3" s="129"/>
      <c r="C3" s="130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2:28" ht="15.75" thickBot="1" x14ac:dyDescent="0.3"/>
    <row r="5" spans="2:28" x14ac:dyDescent="0.25">
      <c r="B5" s="132" t="s">
        <v>47</v>
      </c>
      <c r="C5" s="128"/>
    </row>
    <row r="6" spans="2:28" ht="15.75" thickBot="1" x14ac:dyDescent="0.3">
      <c r="B6" s="129"/>
      <c r="C6" s="130"/>
    </row>
    <row r="14" spans="2:28" x14ac:dyDescent="0.25">
      <c r="V14" s="2"/>
      <c r="W14" s="2"/>
      <c r="X14" s="2"/>
      <c r="Y14" s="2"/>
      <c r="Z14" s="2"/>
    </row>
    <row r="15" spans="2:28" x14ac:dyDescent="0.25">
      <c r="T15" s="6"/>
      <c r="U15" s="6"/>
      <c r="V15" s="6"/>
      <c r="W15" s="6"/>
      <c r="X15" s="6"/>
      <c r="Y15" s="6"/>
      <c r="Z15" s="11"/>
      <c r="AA15" s="6"/>
      <c r="AB15" s="6"/>
    </row>
    <row r="16" spans="2:28" x14ac:dyDescent="0.25">
      <c r="T16" s="6"/>
      <c r="U16" s="6"/>
      <c r="V16" s="6"/>
      <c r="W16" s="6"/>
      <c r="X16" s="6"/>
      <c r="Y16" s="6"/>
      <c r="Z16" s="11"/>
      <c r="AA16" s="6"/>
      <c r="AB16" s="6"/>
    </row>
    <row r="17" spans="20:28" x14ac:dyDescent="0.25">
      <c r="T17" s="2"/>
      <c r="U17" s="2"/>
      <c r="V17" s="2"/>
      <c r="W17" s="2"/>
      <c r="X17" s="6"/>
      <c r="Y17" s="6"/>
      <c r="Z17" s="11"/>
      <c r="AA17" s="6"/>
      <c r="AB17" s="6"/>
    </row>
    <row r="18" spans="20:28" x14ac:dyDescent="0.25">
      <c r="T18" s="2"/>
      <c r="U18" s="2"/>
      <c r="V18" s="2"/>
      <c r="W18" s="2"/>
      <c r="X18" s="6"/>
      <c r="Y18" s="6"/>
      <c r="Z18" s="6"/>
      <c r="AA18" s="6"/>
      <c r="AB18" s="6"/>
    </row>
    <row r="19" spans="20:28" x14ac:dyDescent="0.25">
      <c r="T19" s="2"/>
      <c r="U19" s="2"/>
      <c r="V19" s="2"/>
      <c r="W19" s="2"/>
      <c r="X19" s="6"/>
      <c r="Y19" s="6"/>
      <c r="Z19" s="6"/>
      <c r="AA19" s="6"/>
      <c r="AB19" s="6"/>
    </row>
    <row r="20" spans="20:28" x14ac:dyDescent="0.25">
      <c r="T20" s="2"/>
      <c r="U20" s="2" t="s">
        <v>46</v>
      </c>
      <c r="V20" s="2"/>
      <c r="W20" s="10">
        <f>Calculator!K40</f>
        <v>-5000000</v>
      </c>
      <c r="X20" s="6"/>
      <c r="Y20" s="6"/>
      <c r="Z20" s="6"/>
      <c r="AA20" s="6"/>
      <c r="AB20" s="6"/>
    </row>
    <row r="21" spans="20:28" x14ac:dyDescent="0.25">
      <c r="T21" s="2"/>
      <c r="U21" s="2" t="s">
        <v>45</v>
      </c>
      <c r="V21" s="2"/>
      <c r="W21" s="10">
        <f>Calculator!K42</f>
        <v>-300000</v>
      </c>
      <c r="X21" s="6"/>
      <c r="Y21" s="6"/>
      <c r="Z21" s="6"/>
      <c r="AA21" s="6"/>
      <c r="AB21" s="6"/>
    </row>
    <row r="22" spans="20:28" x14ac:dyDescent="0.25">
      <c r="T22" s="2"/>
      <c r="U22" s="2"/>
      <c r="V22" s="2"/>
      <c r="W22" s="2"/>
      <c r="X22" s="6"/>
      <c r="Y22" s="6"/>
      <c r="Z22" s="6"/>
      <c r="AA22" s="6"/>
      <c r="AB22" s="6"/>
    </row>
    <row r="23" spans="20:28" x14ac:dyDescent="0.25">
      <c r="T23" s="2"/>
      <c r="U23" s="2"/>
      <c r="V23" s="2"/>
      <c r="W23" s="2"/>
      <c r="X23" s="6"/>
      <c r="Y23" s="6"/>
      <c r="Z23" s="6"/>
      <c r="AA23" s="6"/>
      <c r="AB23" s="6"/>
    </row>
    <row r="24" spans="20:28" x14ac:dyDescent="0.25">
      <c r="T24" s="2"/>
      <c r="U24" s="2"/>
      <c r="V24" s="2"/>
      <c r="W24" s="2"/>
      <c r="X24" s="6"/>
      <c r="Y24" s="6"/>
      <c r="Z24" s="6"/>
      <c r="AA24" s="6"/>
      <c r="AB24" s="6"/>
    </row>
    <row r="25" spans="20:28" x14ac:dyDescent="0.25">
      <c r="T25" s="6"/>
      <c r="U25" s="6"/>
      <c r="V25" s="6"/>
      <c r="W25" s="6"/>
      <c r="X25" s="6"/>
      <c r="Y25" s="6"/>
      <c r="Z25" s="6"/>
      <c r="AA25" s="6"/>
      <c r="AB25" s="6"/>
    </row>
    <row r="26" spans="20:28" x14ac:dyDescent="0.25">
      <c r="T26" s="6"/>
      <c r="U26" s="6"/>
      <c r="V26" s="6"/>
      <c r="W26" s="6"/>
      <c r="X26" s="6"/>
      <c r="Y26" s="6"/>
      <c r="Z26" s="6"/>
      <c r="AA26" s="6"/>
      <c r="AB26" s="6"/>
    </row>
    <row r="27" spans="20:28" x14ac:dyDescent="0.25">
      <c r="T27" s="6"/>
      <c r="U27" s="6"/>
      <c r="V27" s="6"/>
      <c r="W27" s="6"/>
      <c r="X27" s="6"/>
      <c r="Y27" s="6"/>
      <c r="Z27" s="6"/>
      <c r="AA27" s="6"/>
      <c r="AB27" s="6"/>
    </row>
    <row r="28" spans="20:28" x14ac:dyDescent="0.25">
      <c r="T28" s="6"/>
      <c r="U28" s="6"/>
      <c r="V28" s="6"/>
      <c r="W28" s="6"/>
      <c r="X28" s="6"/>
      <c r="Y28" s="6"/>
      <c r="Z28" s="6"/>
      <c r="AA28" s="6"/>
      <c r="AB28" s="6"/>
    </row>
    <row r="29" spans="20:28" x14ac:dyDescent="0.25">
      <c r="T29" s="6"/>
      <c r="U29" s="6"/>
      <c r="V29" s="6"/>
      <c r="W29" s="6"/>
      <c r="X29" s="6"/>
      <c r="Y29" s="6"/>
      <c r="Z29" s="6"/>
      <c r="AA29" s="6"/>
      <c r="AB29" s="6"/>
    </row>
    <row r="30" spans="20:28" x14ac:dyDescent="0.25">
      <c r="T30" s="6"/>
      <c r="U30" s="6"/>
      <c r="V30" s="6"/>
      <c r="W30" s="6"/>
      <c r="X30" s="6"/>
      <c r="Y30" s="6"/>
      <c r="Z30" s="6"/>
      <c r="AA30" s="6"/>
      <c r="AB30" s="6"/>
    </row>
    <row r="31" spans="20:28" x14ac:dyDescent="0.25">
      <c r="T31" s="6"/>
      <c r="U31" s="6"/>
      <c r="V31" s="6"/>
      <c r="W31" s="6"/>
      <c r="X31" s="6"/>
      <c r="Y31" s="6"/>
      <c r="Z31" s="6"/>
      <c r="AA31" s="6"/>
      <c r="AB31" s="6"/>
    </row>
    <row r="32" spans="20:28" x14ac:dyDescent="0.25">
      <c r="T32" s="6"/>
      <c r="U32" s="6"/>
      <c r="V32" s="6"/>
      <c r="W32" s="6"/>
      <c r="X32" s="6"/>
      <c r="Y32" s="6"/>
      <c r="Z32" s="6"/>
      <c r="AA32" s="6"/>
      <c r="AB32" s="6"/>
    </row>
    <row r="33" spans="20:28" x14ac:dyDescent="0.25">
      <c r="T33" s="6"/>
      <c r="U33" s="6"/>
      <c r="V33" s="6"/>
      <c r="W33" s="6"/>
      <c r="X33" s="6"/>
      <c r="Y33" s="6"/>
      <c r="Z33" s="6"/>
      <c r="AA33" s="6"/>
      <c r="AB33" s="6"/>
    </row>
    <row r="34" spans="20:28" x14ac:dyDescent="0.25">
      <c r="T34" s="6"/>
      <c r="U34" s="6"/>
      <c r="V34" s="6"/>
      <c r="W34" s="6"/>
      <c r="X34" s="6"/>
      <c r="Y34" s="6"/>
      <c r="Z34" s="6"/>
      <c r="AA34" s="6"/>
      <c r="AB34" s="6"/>
    </row>
    <row r="35" spans="20:28" x14ac:dyDescent="0.25">
      <c r="T35" s="6"/>
      <c r="U35" s="6"/>
      <c r="V35" s="6"/>
      <c r="W35" s="6"/>
      <c r="X35" s="6"/>
      <c r="Y35" s="6"/>
      <c r="Z35" s="6"/>
      <c r="AA35" s="6"/>
      <c r="AB35" s="6"/>
    </row>
    <row r="36" spans="20:28" x14ac:dyDescent="0.25">
      <c r="T36" s="6"/>
      <c r="U36" s="6"/>
      <c r="V36" s="6"/>
      <c r="W36" s="6"/>
      <c r="X36" s="6"/>
      <c r="Y36" s="6"/>
      <c r="Z36" s="6"/>
      <c r="AA36" s="6"/>
      <c r="AB36" s="6"/>
    </row>
    <row r="37" spans="20:28" x14ac:dyDescent="0.25">
      <c r="T37" s="6"/>
      <c r="U37" s="6"/>
      <c r="V37" s="6"/>
      <c r="W37" s="6"/>
      <c r="X37" s="6"/>
      <c r="Y37" s="6"/>
      <c r="Z37" s="6"/>
      <c r="AA37" s="6"/>
      <c r="AB37" s="6"/>
    </row>
    <row r="38" spans="20:28" x14ac:dyDescent="0.25">
      <c r="T38" s="6"/>
      <c r="U38" s="6"/>
      <c r="V38" s="6"/>
      <c r="W38" s="6"/>
      <c r="X38" s="6"/>
      <c r="Y38" s="6"/>
      <c r="Z38" s="6"/>
      <c r="AA38" s="6"/>
      <c r="AB38" s="6"/>
    </row>
    <row r="39" spans="20:28" x14ac:dyDescent="0.25">
      <c r="T39" s="6"/>
      <c r="U39" s="6"/>
      <c r="V39" s="6"/>
      <c r="W39" s="6"/>
      <c r="X39" s="6"/>
      <c r="Y39" s="6"/>
      <c r="Z39" s="6"/>
      <c r="AA39" s="6"/>
      <c r="AB39" s="6"/>
    </row>
    <row r="40" spans="20:28" x14ac:dyDescent="0.25">
      <c r="T40" s="6"/>
      <c r="U40" s="6"/>
      <c r="V40" s="6"/>
      <c r="W40" s="6"/>
      <c r="X40" s="6"/>
      <c r="Y40" s="6"/>
      <c r="Z40" s="6"/>
      <c r="AA40" s="6"/>
      <c r="AB40" s="6"/>
    </row>
    <row r="41" spans="20:28" x14ac:dyDescent="0.25">
      <c r="T41" s="6"/>
      <c r="U41" s="6"/>
      <c r="V41" s="6"/>
      <c r="AA41" s="6"/>
      <c r="AB41" s="6"/>
    </row>
    <row r="42" spans="20:28" x14ac:dyDescent="0.25">
      <c r="T42" s="6"/>
      <c r="U42" s="6"/>
      <c r="V42" s="6"/>
      <c r="AA42" s="6"/>
      <c r="AB42" s="6"/>
    </row>
    <row r="43" spans="20:28" x14ac:dyDescent="0.25">
      <c r="T43" s="6"/>
      <c r="U43" s="6"/>
      <c r="V43" s="6"/>
      <c r="AA43" s="6"/>
      <c r="AB43" s="6"/>
    </row>
    <row r="44" spans="20:28" x14ac:dyDescent="0.25">
      <c r="T44" s="6"/>
      <c r="U44" s="6"/>
      <c r="V44" s="6"/>
      <c r="AA44" s="6"/>
      <c r="AB44" s="6"/>
    </row>
  </sheetData>
  <sheetProtection algorithmName="SHA-512" hashValue="xVEn0+Q7VpAGUIAg6U1MZWrJxPPcv5B26tpQ1xwtHS0/LcYCw737IovJi+1ufxILqJu8vFBhwzjIkT2rDAIO4Q==" saltValue="/HV3FVX9B4Qq+Lpy9ElehA==" spinCount="100000" sheet="1" objects="1" scenarios="1"/>
  <mergeCells count="3">
    <mergeCell ref="B2:C3"/>
    <mergeCell ref="G2:P3"/>
    <mergeCell ref="B5:C6"/>
  </mergeCells>
  <hyperlinks>
    <hyperlink ref="B2:C3" location="Calculator!A1" display="CALCULATOR" xr:uid="{D305E3A8-370B-45C3-96F5-94FA42293ECA}"/>
    <hyperlink ref="B5:C6" location="'Estate Composition'!A1" display="TAX IMPACT" xr:uid="{135C6F2A-9F97-450C-AFB7-28F2C38A8E6C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Opener</vt:lpstr>
      <vt:lpstr>Calculator</vt:lpstr>
      <vt:lpstr>Estate Composition</vt:lpstr>
      <vt:lpstr>Tax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Cabrera</dc:creator>
  <cp:lastModifiedBy>Paolo Cabrera</cp:lastModifiedBy>
  <dcterms:created xsi:type="dcterms:W3CDTF">2018-02-19T03:48:06Z</dcterms:created>
  <dcterms:modified xsi:type="dcterms:W3CDTF">2019-02-19T07:12:50Z</dcterms:modified>
</cp:coreProperties>
</file>